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4900" tabRatio="500"/>
  </bookViews>
  <sheets>
    <sheet name="Hoja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F11" i="1"/>
  <c r="G11" i="1"/>
  <c r="H11" i="1"/>
  <c r="F14" i="1"/>
  <c r="G14" i="1"/>
  <c r="H14" i="1"/>
  <c r="G15" i="1"/>
  <c r="H15" i="1"/>
  <c r="F18" i="1"/>
  <c r="G18" i="1"/>
  <c r="H18" i="1"/>
  <c r="G19" i="1"/>
  <c r="H19" i="1"/>
  <c r="F21" i="1"/>
  <c r="G21" i="1"/>
  <c r="H21" i="1"/>
  <c r="F24" i="1"/>
  <c r="G24" i="1"/>
  <c r="H24" i="1"/>
  <c r="G26" i="1"/>
  <c r="H26" i="1"/>
  <c r="G27" i="1"/>
  <c r="H27" i="1"/>
  <c r="G28" i="1"/>
  <c r="H28" i="1"/>
  <c r="G29" i="1"/>
  <c r="H29" i="1"/>
  <c r="F31" i="1"/>
  <c r="H31" i="1"/>
  <c r="F32" i="1"/>
  <c r="H32" i="1"/>
  <c r="F33" i="1"/>
  <c r="H33" i="1"/>
  <c r="F37" i="1"/>
  <c r="H37" i="1"/>
  <c r="F38" i="1"/>
  <c r="H38" i="1"/>
  <c r="F41" i="1"/>
  <c r="H41" i="1"/>
  <c r="F43" i="1"/>
  <c r="H43" i="1"/>
  <c r="F44" i="1"/>
  <c r="H44" i="1"/>
  <c r="F45" i="1"/>
  <c r="H45" i="1"/>
  <c r="F46" i="1"/>
  <c r="H46" i="1"/>
  <c r="H47" i="1"/>
  <c r="H48" i="1"/>
  <c r="G22" i="1"/>
  <c r="G23" i="1"/>
  <c r="G47" i="1"/>
  <c r="F22" i="1"/>
  <c r="F23" i="1"/>
  <c r="F34" i="1"/>
  <c r="F36" i="1"/>
  <c r="F40" i="1"/>
  <c r="F47" i="1"/>
</calcChain>
</file>

<file path=xl/comments1.xml><?xml version="1.0" encoding="utf-8"?>
<comments xmlns="http://schemas.openxmlformats.org/spreadsheetml/2006/main">
  <authors>
    <author>Cantley, Linda</author>
    <author>Lucía Elisavetsky</author>
    <author>Rick Neitzel</author>
  </authors>
  <commentList>
    <comment ref="B7" authorId="0">
      <text>
        <r>
          <rPr>
            <b/>
            <sz val="9"/>
            <color indexed="81"/>
            <rFont val="Calibri"/>
            <family val="2"/>
          </rPr>
          <t>Ingresa el número de trabajadores participantes del Programa de Conservación Auditiva.</t>
        </r>
      </text>
    </comment>
    <comment ref="B9" authorId="0">
      <text>
        <r>
          <rPr>
            <b/>
            <sz val="9"/>
            <color indexed="81"/>
            <rFont val="Calibri"/>
            <family val="2"/>
          </rPr>
          <t xml:space="preserve">Ingresa la tasa fija </t>
        </r>
        <r>
          <rPr>
            <sz val="11"/>
            <color theme="1"/>
            <rFont val="Calibri"/>
            <family val="2"/>
            <scheme val="minor"/>
          </rPr>
          <t>O</t>
        </r>
        <r>
          <rPr>
            <b/>
            <sz val="9"/>
            <color indexed="81"/>
            <rFont val="Calibri"/>
            <family val="2"/>
          </rPr>
          <t xml:space="preserve"> el costo por cada equipo</t>
        </r>
        <r>
          <rPr>
            <sz val="11"/>
            <color theme="1"/>
            <rFont val="Calibri"/>
            <family val="2"/>
            <scheme val="minor"/>
          </rPr>
          <t xml:space="preserve"> Y</t>
        </r>
        <r>
          <rPr>
            <b/>
            <sz val="9"/>
            <color indexed="81"/>
            <rFont val="Calibri"/>
            <family val="2"/>
          </rPr>
          <t xml:space="preserve"> el número de empleados para determinar el costo total.</t>
        </r>
        <r>
          <rPr>
            <sz val="9"/>
            <color indexed="81"/>
            <rFont val="Calibri"/>
            <family val="2"/>
          </rPr>
          <t xml:space="preserve">
 </t>
        </r>
      </text>
    </comment>
    <comment ref="B13" authorId="0">
      <text>
        <r>
          <rPr>
            <b/>
            <sz val="9"/>
            <color indexed="81"/>
            <rFont val="Calibri"/>
            <family val="2"/>
          </rPr>
          <t xml:space="preserve">Ingresa tasa fija </t>
        </r>
        <r>
          <rPr>
            <sz val="11"/>
            <color theme="1"/>
            <rFont val="Calibri"/>
            <family val="2"/>
            <scheme val="minor"/>
          </rPr>
          <t>O</t>
        </r>
        <r>
          <rPr>
            <b/>
            <sz val="9"/>
            <color indexed="81"/>
            <rFont val="Calibri"/>
            <family val="2"/>
          </rPr>
          <t xml:space="preserve"> tiempo requerido </t>
        </r>
        <r>
          <rPr>
            <sz val="11"/>
            <color theme="1"/>
            <rFont val="Calibri"/>
            <family val="2"/>
            <scheme val="minor"/>
          </rPr>
          <t>Y</t>
        </r>
        <r>
          <rPr>
            <b/>
            <sz val="9"/>
            <color indexed="81"/>
            <rFont val="Calibri"/>
            <family val="2"/>
          </rPr>
          <t xml:space="preserve"> número de empleaños y costo por hora para determinar el costo total.</t>
        </r>
      </text>
    </comment>
    <comment ref="A14" authorId="1">
      <text>
        <r>
          <rPr>
            <b/>
            <sz val="9"/>
            <color indexed="81"/>
            <rFont val="Calibri"/>
            <family val="2"/>
          </rPr>
          <t xml:space="preserve">Con el 3M Sistema de Validación Dual E-A-Rfit tú mismo puedes hacer las pruebas de forma muy fácil y en menos de 5 segundos por trabajador. De este modo, ya no necesitarás un profesional y además, el tiempo por trabajador para la prueba es mínimo. </t>
        </r>
      </text>
    </comment>
    <comment ref="B16" authorId="0">
      <text>
        <r>
          <rPr>
            <b/>
            <sz val="9"/>
            <color indexed="81"/>
            <rFont val="Calibri"/>
            <family val="2"/>
          </rPr>
          <t xml:space="preserve">Ingresa tasa fija </t>
        </r>
        <r>
          <rPr>
            <sz val="11"/>
            <color theme="1"/>
            <rFont val="Calibri"/>
            <family val="2"/>
            <scheme val="minor"/>
          </rPr>
          <t>O</t>
        </r>
        <r>
          <rPr>
            <b/>
            <sz val="9"/>
            <color indexed="81"/>
            <rFont val="Calibri"/>
            <family val="2"/>
          </rPr>
          <t xml:space="preserve"> tiempo requerido </t>
        </r>
        <r>
          <rPr>
            <sz val="11"/>
            <color theme="1"/>
            <rFont val="Calibri"/>
            <family val="2"/>
            <scheme val="minor"/>
          </rPr>
          <t>Y</t>
        </r>
        <r>
          <rPr>
            <b/>
            <sz val="9"/>
            <color indexed="81"/>
            <rFont val="Calibri"/>
            <family val="2"/>
          </rPr>
          <t xml:space="preserve"> número de empleaños y costo por hora para determinar el costo total.</t>
        </r>
      </text>
    </comment>
    <comment ref="D16" authorId="2">
      <text>
        <r>
          <rPr>
            <b/>
            <sz val="9"/>
            <color indexed="81"/>
            <rFont val="Calibri"/>
            <family val="2"/>
          </rPr>
          <t>Ingresa la tasa fija sólo si el proveedor externo lo factura de este modo. Si usas técnico no usas consultor.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0" authorId="2">
      <text>
        <r>
          <rPr>
            <b/>
            <sz val="9"/>
            <color indexed="81"/>
            <rFont val="Calibri"/>
            <family val="2"/>
          </rPr>
          <t>Ingresa la tasa fija</t>
        </r>
        <r>
          <rPr>
            <sz val="11"/>
            <color theme="1"/>
            <rFont val="Calibri"/>
            <family val="2"/>
            <scheme val="minor"/>
          </rPr>
          <t xml:space="preserve"> O</t>
        </r>
        <r>
          <rPr>
            <b/>
            <sz val="9"/>
            <color indexed="81"/>
            <rFont val="Calibri"/>
            <family val="2"/>
          </rPr>
          <t xml:space="preserve"> el costo por unidad </t>
        </r>
        <r>
          <rPr>
            <sz val="11"/>
            <color theme="1"/>
            <rFont val="Calibri"/>
            <family val="2"/>
            <scheme val="minor"/>
          </rPr>
          <t>Y</t>
        </r>
        <r>
          <rPr>
            <b/>
            <sz val="9"/>
            <color indexed="81"/>
            <rFont val="Calibri"/>
            <family val="2"/>
          </rPr>
          <t xml:space="preserve"> el número de unidades calibradas.</t>
        </r>
      </text>
    </comment>
    <comment ref="A41" authorId="1">
      <text>
        <r>
          <rPr>
            <b/>
            <sz val="9"/>
            <color indexed="81"/>
            <rFont val="Calibri"/>
            <family val="2"/>
          </rPr>
          <t xml:space="preserve">La NOM-011-STPS-2001 requiere que la evaluación se desarrolle como mínimo durante una jornada laboral de 8 horas y en aquella jornada que, bajo condiciones normales de operación, presente la mayor emisión de ruido. Así que tus trabajadores continuarán con su jornada habitual.
</t>
        </r>
      </text>
    </comment>
    <comment ref="H47" authorId="1">
      <text>
        <r>
          <rPr>
            <b/>
            <sz val="11"/>
            <color indexed="81"/>
            <rFont val="Calibri"/>
          </rPr>
          <t>Las sanciones económicas más altas por no cumplir con las Normas de la Secretaría de Trabajo y Previsión Social llegan a los $2,200,000. 
Al cumplir con el Programa de Conservación Auditiva sugerido por la NOM-011-STPS, no sólo proteges la salud de tus trabajadores de forma efectiva, sino que además evitas multas, paros, licencias por enfermedad, compensaciones y aumentos en el seguro.</t>
        </r>
      </text>
    </comment>
  </commentList>
</comments>
</file>

<file path=xl/sharedStrings.xml><?xml version="1.0" encoding="utf-8"?>
<sst xmlns="http://schemas.openxmlformats.org/spreadsheetml/2006/main" count="79" uniqueCount="62">
  <si>
    <t>I. # Trabajadores dentro del Programa de Conservación Auditiva</t>
  </si>
  <si>
    <t>1. Equipo de personal de protección auditiva</t>
  </si>
  <si>
    <t># Trabajadores que utilizan equipo</t>
  </si>
  <si>
    <t>Tasa Fija</t>
  </si>
  <si>
    <t>Costo Anual SUBTOTAL (tasa fija)</t>
  </si>
  <si>
    <t>Costo Anual SUBTOTAL (suma del costo por persona)</t>
  </si>
  <si>
    <t>COSTO ANUAL estimado</t>
  </si>
  <si>
    <t># Trabajadores</t>
  </si>
  <si>
    <t>Costo por hora (salario + beneficios)</t>
  </si>
  <si>
    <t>Tasa Fija del Contratista</t>
  </si>
  <si>
    <t>4. Audiometrías</t>
  </si>
  <si>
    <t>Tasa Fija por prueba</t>
  </si>
  <si>
    <t># Trabajadores que realizan la prueban anualmente</t>
  </si>
  <si>
    <t>Costo Anual estimado (tasa fija)</t>
  </si>
  <si>
    <t>Costo Anual estimado (costo por persona)</t>
  </si>
  <si>
    <t>Técnico para audiometrías anuales y repeticiones.</t>
  </si>
  <si>
    <t>Tiempo del trabajador para audiometrías anuales</t>
  </si>
  <si>
    <t>6. Calibración del Equipo</t>
  </si>
  <si>
    <t>Costo por unidad</t>
  </si>
  <si>
    <t># Unidades Calibradas</t>
  </si>
  <si>
    <t>Costo anual estimado (tasa fija)</t>
  </si>
  <si>
    <t>Dosímetro(s)</t>
  </si>
  <si>
    <t>Sonómetro(s)</t>
  </si>
  <si>
    <t>Equipo de Fit testing</t>
  </si>
  <si>
    <t>Cabina audiométrica</t>
  </si>
  <si>
    <t>7. Compra de Equipos</t>
  </si>
  <si>
    <t>Precio por unidad</t>
  </si>
  <si>
    <t># Unidades Necesarias</t>
  </si>
  <si>
    <t>Costo Anual estimado (promediado para una vida útil de 10 años)</t>
  </si>
  <si>
    <t>12.Entrenamiento</t>
  </si>
  <si>
    <t>Tiempo requerida (horas)</t>
  </si>
  <si>
    <t># Trabajadores por año (promedio)</t>
  </si>
  <si>
    <t>Costo Anual estimado</t>
  </si>
  <si>
    <t>Costo de Materiales</t>
  </si>
  <si>
    <t xml:space="preserve">Costo Anual estimado TOTAL: </t>
  </si>
  <si>
    <t xml:space="preserve"> Costo Anual estimado por trabajador en Programa de Conservación Auditiva: </t>
  </si>
  <si>
    <t>Todos los equipos de protección (excepto hechos a medida)</t>
  </si>
  <si>
    <t>Hechos a medida</t>
  </si>
  <si>
    <t>2. Prueba de Ajuste</t>
  </si>
  <si>
    <t>Técnico</t>
  </si>
  <si>
    <t>Consultor</t>
  </si>
  <si>
    <t>Equipo de Prueba de Ajuste</t>
  </si>
  <si>
    <t>Higienista</t>
  </si>
  <si>
    <t>Ingeniero de Seguridad</t>
  </si>
  <si>
    <t>Enfermera</t>
  </si>
  <si>
    <t>Medico Laboral</t>
  </si>
  <si>
    <t>Entrenador</t>
  </si>
  <si>
    <t xml:space="preserve">Otro profesional </t>
  </si>
  <si>
    <t>11. Muestreo de Ruido (Mediciones)</t>
  </si>
  <si>
    <t>Entrenamiento de Inducción</t>
  </si>
  <si>
    <t>Refuerzo de Entrenamiento</t>
  </si>
  <si>
    <t xml:space="preserve">   10. Especialistas</t>
  </si>
  <si>
    <t>Horas</t>
  </si>
  <si>
    <t>% tiempo requerido</t>
  </si>
  <si>
    <t>sesiones</t>
  </si>
  <si>
    <t># por año</t>
  </si>
  <si>
    <t xml:space="preserve">Tiempo requerido (en horas) </t>
  </si>
  <si>
    <t>Otros costos asociados con el muestreo</t>
  </si>
  <si>
    <t>Tiempo de cada trabajador para la prueba</t>
  </si>
  <si>
    <t>Tiempo requerido por trabajador (horas)</t>
  </si>
  <si>
    <t xml:space="preserve">Costo anual por persona  </t>
  </si>
  <si>
    <t>CALCULADORA DE COSTOS - Programa de Conservación Auditiva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</si>
</sst>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_);[Red]\(&quot;$&quot;#,##0\)"/>
    <numFmt numFmtId="166" formatCode="&quot;$&quot;#,##0.00"/>
    <numFmt numFmtId="167" formatCode="&quot;$&quot;#,##0"/>
  </numFmts>
  <fonts count="15" x14ac:knownFonts="1">
    <font>
      <sz val="12"/>
      <color theme="1"/>
      <name val="Calibri"/>
      <family val="2"/>
      <scheme val="minor"/>
    </font>
    <font>
      <b/>
      <sz val="9"/>
      <color indexed="81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11"/>
      <color rgb="FF000000"/>
      <name val="Arial"/>
    </font>
    <font>
      <sz val="11"/>
      <color rgb="FF000000"/>
      <name val="Arial"/>
    </font>
    <font>
      <sz val="12"/>
      <color theme="1"/>
      <name val="Arial"/>
    </font>
    <font>
      <b/>
      <sz val="11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3M Circular TT Book"/>
    </font>
    <font>
      <sz val="12"/>
      <color theme="1"/>
      <name val="3M Circular TT Book"/>
    </font>
    <font>
      <b/>
      <sz val="11"/>
      <color indexed="81"/>
      <name val="Calibri"/>
    </font>
    <font>
      <sz val="11"/>
      <color theme="1"/>
      <name val="Arial"/>
    </font>
    <font>
      <sz val="16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9">
    <xf numFmtId="0" fontId="0" fillId="0" borderId="0" xfId="0"/>
    <xf numFmtId="0" fontId="6" fillId="0" borderId="0" xfId="0" applyFont="1" applyAlignment="1" applyProtection="1">
      <protection locked="0"/>
    </xf>
    <xf numFmtId="0" fontId="6" fillId="0" borderId="0" xfId="0" applyFont="1"/>
    <xf numFmtId="0" fontId="6" fillId="0" borderId="0" xfId="0" applyFont="1" applyFill="1" applyBorder="1" applyAlignment="1" applyProtection="1">
      <alignment wrapText="1"/>
      <protection locked="0"/>
    </xf>
    <xf numFmtId="165" fontId="5" fillId="0" borderId="0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165" fontId="7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165" fontId="4" fillId="0" borderId="0" xfId="0" applyNumberFormat="1" applyFont="1" applyFill="1" applyBorder="1" applyAlignment="1" applyProtection="1">
      <alignment horizontal="right" wrapText="1"/>
      <protection locked="0"/>
    </xf>
    <xf numFmtId="164" fontId="4" fillId="0" borderId="0" xfId="0" applyNumberFormat="1" applyFont="1" applyFill="1" applyBorder="1" applyAlignment="1" applyProtection="1">
      <alignment horizontal="right" wrapText="1"/>
      <protection locked="0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2" borderId="0" xfId="0" applyFont="1" applyFill="1" applyBorder="1" applyAlignment="1" applyProtection="1">
      <alignment wrapText="1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5" fillId="3" borderId="5" xfId="0" applyFont="1" applyFill="1" applyBorder="1" applyAlignment="1" applyProtection="1">
      <alignment horizontal="center" wrapText="1"/>
      <protection locked="0"/>
    </xf>
    <xf numFmtId="0" fontId="13" fillId="3" borderId="19" xfId="0" applyFont="1" applyFill="1" applyBorder="1" applyAlignment="1" applyProtection="1">
      <alignment horizontal="center" wrapText="1"/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164" fontId="5" fillId="0" borderId="7" xfId="0" applyNumberFormat="1" applyFont="1" applyBorder="1" applyAlignment="1" applyProtection="1">
      <alignment horizontal="center" wrapText="1"/>
      <protection locked="0"/>
    </xf>
    <xf numFmtId="1" fontId="5" fillId="0" borderId="8" xfId="0" applyNumberFormat="1" applyFont="1" applyFill="1" applyBorder="1" applyAlignment="1" applyProtection="1">
      <alignment horizontal="center" wrapText="1"/>
      <protection locked="0"/>
    </xf>
    <xf numFmtId="165" fontId="5" fillId="3" borderId="7" xfId="0" applyNumberFormat="1" applyFont="1" applyFill="1" applyBorder="1" applyAlignment="1" applyProtection="1">
      <alignment horizontal="center" wrapText="1"/>
      <protection locked="0"/>
    </xf>
    <xf numFmtId="0" fontId="5" fillId="0" borderId="9" xfId="0" applyFont="1" applyFill="1" applyBorder="1" applyAlignment="1" applyProtection="1">
      <alignment horizontal="center" wrapText="1"/>
      <protection locked="0"/>
    </xf>
    <xf numFmtId="165" fontId="6" fillId="0" borderId="10" xfId="0" applyNumberFormat="1" applyFont="1" applyFill="1" applyBorder="1" applyAlignment="1" applyProtection="1">
      <alignment horizontal="center" wrapText="1"/>
    </xf>
    <xf numFmtId="165" fontId="6" fillId="0" borderId="11" xfId="0" applyNumberFormat="1" applyFont="1" applyFill="1" applyBorder="1" applyAlignment="1" applyProtection="1">
      <alignment horizontal="center" wrapText="1"/>
    </xf>
    <xf numFmtId="165" fontId="5" fillId="0" borderId="0" xfId="0" applyNumberFormat="1" applyFont="1" applyFill="1" applyBorder="1" applyAlignment="1" applyProtection="1">
      <alignment horizontal="center" wrapText="1"/>
    </xf>
    <xf numFmtId="0" fontId="5" fillId="0" borderId="12" xfId="0" applyFont="1" applyBorder="1" applyAlignment="1" applyProtection="1">
      <alignment horizontal="center" wrapText="1"/>
      <protection locked="0"/>
    </xf>
    <xf numFmtId="164" fontId="5" fillId="0" borderId="9" xfId="0" applyNumberFormat="1" applyFont="1" applyBorder="1" applyAlignment="1" applyProtection="1">
      <alignment horizontal="center" wrapText="1"/>
      <protection locked="0"/>
    </xf>
    <xf numFmtId="1" fontId="5" fillId="0" borderId="13" xfId="0" applyNumberFormat="1" applyFont="1" applyBorder="1" applyAlignment="1" applyProtection="1">
      <alignment horizontal="center" wrapText="1"/>
      <protection locked="0"/>
    </xf>
    <xf numFmtId="165" fontId="5" fillId="0" borderId="14" xfId="0" applyNumberFormat="1" applyFont="1" applyBorder="1" applyAlignment="1" applyProtection="1">
      <alignment horizontal="center" wrapText="1"/>
      <protection locked="0"/>
    </xf>
    <xf numFmtId="0" fontId="5" fillId="0" borderId="14" xfId="0" applyFont="1" applyFill="1" applyBorder="1" applyAlignment="1" applyProtection="1">
      <alignment horizontal="center" wrapText="1"/>
      <protection locked="0"/>
    </xf>
    <xf numFmtId="165" fontId="6" fillId="0" borderId="15" xfId="0" applyNumberFormat="1" applyFont="1" applyFill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center" wrapText="1"/>
      <protection locked="0"/>
    </xf>
    <xf numFmtId="1" fontId="5" fillId="0" borderId="8" xfId="0" applyNumberFormat="1" applyFont="1" applyBorder="1" applyAlignment="1" applyProtection="1">
      <alignment horizontal="center" wrapText="1"/>
      <protection locked="0"/>
    </xf>
    <xf numFmtId="165" fontId="5" fillId="0" borderId="9" xfId="0" applyNumberFormat="1" applyFont="1" applyBorder="1" applyAlignment="1" applyProtection="1">
      <alignment horizontal="center" wrapText="1"/>
      <protection locked="0"/>
    </xf>
    <xf numFmtId="165" fontId="6" fillId="0" borderId="23" xfId="0" applyNumberFormat="1" applyFont="1" applyFill="1" applyBorder="1" applyAlignment="1" applyProtection="1">
      <alignment horizontal="center" wrapText="1"/>
    </xf>
    <xf numFmtId="165" fontId="6" fillId="0" borderId="5" xfId="0" applyNumberFormat="1" applyFont="1" applyFill="1" applyBorder="1" applyAlignment="1" applyProtection="1">
      <alignment horizontal="center" wrapText="1"/>
    </xf>
    <xf numFmtId="0" fontId="5" fillId="0" borderId="7" xfId="0" applyNumberFormat="1" applyFont="1" applyBorder="1" applyAlignment="1" applyProtection="1">
      <alignment horizontal="center" wrapText="1"/>
      <protection locked="0"/>
    </xf>
    <xf numFmtId="165" fontId="5" fillId="0" borderId="7" xfId="0" applyNumberFormat="1" applyFont="1" applyFill="1" applyBorder="1" applyAlignment="1" applyProtection="1">
      <alignment horizontal="center" wrapText="1"/>
      <protection locked="0"/>
    </xf>
    <xf numFmtId="166" fontId="5" fillId="0" borderId="9" xfId="0" applyNumberFormat="1" applyFont="1" applyFill="1" applyBorder="1" applyAlignment="1" applyProtection="1">
      <alignment horizontal="center" wrapText="1"/>
      <protection locked="0"/>
    </xf>
    <xf numFmtId="0" fontId="5" fillId="0" borderId="9" xfId="0" applyNumberFormat="1" applyFont="1" applyBorder="1" applyAlignment="1" applyProtection="1">
      <alignment horizontal="center" wrapText="1"/>
      <protection locked="0"/>
    </xf>
    <xf numFmtId="0" fontId="5" fillId="3" borderId="14" xfId="0" applyFont="1" applyFill="1" applyBorder="1" applyAlignment="1" applyProtection="1">
      <alignment horizontal="center" wrapText="1"/>
      <protection locked="0"/>
    </xf>
    <xf numFmtId="165" fontId="6" fillId="3" borderId="29" xfId="0" applyNumberFormat="1" applyFont="1" applyFill="1" applyBorder="1" applyAlignment="1" applyProtection="1">
      <alignment horizontal="center" wrapText="1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5" fillId="4" borderId="17" xfId="0" applyFont="1" applyFill="1" applyBorder="1" applyAlignment="1" applyProtection="1">
      <alignment horizontal="center" wrapText="1"/>
      <protection locked="0"/>
    </xf>
    <xf numFmtId="0" fontId="5" fillId="3" borderId="18" xfId="0" applyFont="1" applyFill="1" applyBorder="1" applyAlignment="1" applyProtection="1">
      <alignment horizontal="center" wrapText="1"/>
      <protection locked="0"/>
    </xf>
    <xf numFmtId="0" fontId="5" fillId="3" borderId="23" xfId="0" applyFont="1" applyFill="1" applyBorder="1" applyAlignment="1" applyProtection="1">
      <alignment horizontal="center" wrapText="1"/>
      <protection locked="0"/>
    </xf>
    <xf numFmtId="0" fontId="5" fillId="3" borderId="9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5" fillId="0" borderId="5" xfId="0" applyFont="1" applyFill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2" fontId="5" fillId="0" borderId="20" xfId="0" applyNumberFormat="1" applyFont="1" applyFill="1" applyBorder="1" applyAlignment="1" applyProtection="1">
      <alignment horizontal="center" wrapText="1"/>
      <protection locked="0"/>
    </xf>
    <xf numFmtId="164" fontId="5" fillId="0" borderId="20" xfId="0" applyNumberFormat="1" applyFont="1" applyBorder="1" applyAlignment="1" applyProtection="1">
      <alignment horizontal="center" wrapText="1"/>
      <protection locked="0"/>
    </xf>
    <xf numFmtId="166" fontId="5" fillId="0" borderId="20" xfId="0" applyNumberFormat="1" applyFont="1" applyFill="1" applyBorder="1" applyAlignment="1" applyProtection="1">
      <alignment horizontal="center" wrapText="1"/>
      <protection locked="0"/>
    </xf>
    <xf numFmtId="1" fontId="5" fillId="0" borderId="21" xfId="0" applyNumberFormat="1" applyFont="1" applyFill="1" applyBorder="1" applyAlignment="1" applyProtection="1">
      <alignment horizontal="center" wrapText="1"/>
      <protection locked="0"/>
    </xf>
    <xf numFmtId="165" fontId="5" fillId="0" borderId="25" xfId="0" applyNumberFormat="1" applyFont="1" applyFill="1" applyBorder="1" applyAlignment="1" applyProtection="1">
      <alignment horizontal="center" wrapText="1"/>
    </xf>
    <xf numFmtId="166" fontId="5" fillId="0" borderId="7" xfId="0" applyNumberFormat="1" applyFont="1" applyFill="1" applyBorder="1" applyAlignment="1" applyProtection="1">
      <alignment horizontal="center" wrapText="1"/>
      <protection locked="0"/>
    </xf>
    <xf numFmtId="166" fontId="5" fillId="3" borderId="20" xfId="0" applyNumberFormat="1" applyFont="1" applyFill="1" applyBorder="1" applyAlignment="1" applyProtection="1">
      <alignment horizontal="center" wrapText="1"/>
      <protection locked="0"/>
    </xf>
    <xf numFmtId="1" fontId="5" fillId="0" borderId="20" xfId="0" applyNumberFormat="1" applyFont="1" applyFill="1" applyBorder="1" applyAlignment="1" applyProtection="1">
      <alignment horizontal="center" wrapText="1"/>
      <protection locked="0"/>
    </xf>
    <xf numFmtId="0" fontId="6" fillId="3" borderId="26" xfId="0" applyFont="1" applyFill="1" applyBorder="1" applyAlignment="1" applyProtection="1">
      <alignment wrapText="1"/>
      <protection locked="0"/>
    </xf>
    <xf numFmtId="165" fontId="5" fillId="0" borderId="27" xfId="0" applyNumberFormat="1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5" fillId="4" borderId="30" xfId="0" applyFont="1" applyFill="1" applyBorder="1" applyAlignment="1" applyProtection="1">
      <alignment horizontal="center" wrapText="1"/>
      <protection locked="0"/>
    </xf>
    <xf numFmtId="0" fontId="5" fillId="3" borderId="31" xfId="0" applyFont="1" applyFill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35" xfId="0" applyFont="1" applyBorder="1" applyAlignment="1" applyProtection="1">
      <alignment wrapText="1"/>
      <protection locked="0"/>
    </xf>
    <xf numFmtId="3" fontId="5" fillId="0" borderId="35" xfId="0" applyNumberFormat="1" applyFont="1" applyBorder="1" applyAlignment="1" applyProtection="1">
      <alignment horizontal="center" wrapText="1"/>
      <protection locked="0"/>
    </xf>
    <xf numFmtId="166" fontId="5" fillId="0" borderId="7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wrapText="1"/>
      <protection locked="0"/>
    </xf>
    <xf numFmtId="165" fontId="5" fillId="0" borderId="10" xfId="0" applyNumberFormat="1" applyFont="1" applyBorder="1" applyAlignment="1" applyProtection="1">
      <alignment horizontal="center" wrapText="1"/>
    </xf>
    <xf numFmtId="165" fontId="5" fillId="0" borderId="36" xfId="0" applyNumberFormat="1" applyFont="1" applyBorder="1" applyAlignment="1" applyProtection="1">
      <alignment horizontal="center" wrapText="1"/>
    </xf>
    <xf numFmtId="0" fontId="13" fillId="0" borderId="32" xfId="0" applyFont="1" applyBorder="1" applyAlignment="1" applyProtection="1">
      <alignment horizontal="center" wrapText="1"/>
      <protection locked="0"/>
    </xf>
    <xf numFmtId="0" fontId="6" fillId="0" borderId="34" xfId="0" applyFont="1" applyBorder="1" applyAlignment="1" applyProtection="1">
      <alignment wrapText="1"/>
      <protection locked="0"/>
    </xf>
    <xf numFmtId="3" fontId="5" fillId="0" borderId="33" xfId="0" applyNumberFormat="1" applyFont="1" applyBorder="1" applyAlignment="1" applyProtection="1">
      <alignment horizontal="center" wrapText="1"/>
      <protection locked="0"/>
    </xf>
    <xf numFmtId="166" fontId="5" fillId="0" borderId="33" xfId="0" applyNumberFormat="1" applyFont="1" applyBorder="1" applyAlignment="1" applyProtection="1">
      <alignment horizontal="center" wrapText="1"/>
      <protection locked="0"/>
    </xf>
    <xf numFmtId="0" fontId="5" fillId="0" borderId="33" xfId="0" applyFont="1" applyBorder="1" applyAlignment="1" applyProtection="1">
      <alignment wrapText="1"/>
      <protection locked="0"/>
    </xf>
    <xf numFmtId="165" fontId="5" fillId="0" borderId="29" xfId="0" applyNumberFormat="1" applyFont="1" applyBorder="1" applyAlignment="1" applyProtection="1">
      <alignment horizontal="center" wrapText="1"/>
    </xf>
    <xf numFmtId="165" fontId="5" fillId="0" borderId="37" xfId="0" applyNumberFormat="1" applyFont="1" applyBorder="1" applyAlignment="1" applyProtection="1">
      <alignment horizontal="center" wrapText="1"/>
    </xf>
    <xf numFmtId="0" fontId="5" fillId="0" borderId="24" xfId="0" applyFont="1" applyFill="1" applyBorder="1" applyAlignment="1" applyProtection="1">
      <alignment horizontal="center" wrapText="1"/>
      <protection locked="0"/>
    </xf>
    <xf numFmtId="0" fontId="13" fillId="5" borderId="32" xfId="0" applyFont="1" applyFill="1" applyBorder="1" applyAlignment="1" applyProtection="1">
      <alignment horizontal="center" wrapText="1"/>
      <protection locked="0"/>
    </xf>
    <xf numFmtId="0" fontId="6" fillId="3" borderId="7" xfId="0" applyFont="1" applyFill="1" applyBorder="1" applyAlignment="1" applyProtection="1">
      <alignment wrapText="1"/>
      <protection locked="0"/>
    </xf>
    <xf numFmtId="0" fontId="5" fillId="3" borderId="36" xfId="0" applyFont="1" applyFill="1" applyBorder="1" applyAlignment="1" applyProtection="1">
      <alignment horizontal="center" wrapText="1"/>
      <protection locked="0"/>
    </xf>
    <xf numFmtId="0" fontId="5" fillId="0" borderId="38" xfId="0" applyFont="1" applyFill="1" applyBorder="1" applyAlignment="1" applyProtection="1">
      <alignment horizontal="center" wrapText="1"/>
      <protection locked="0"/>
    </xf>
    <xf numFmtId="0" fontId="5" fillId="3" borderId="20" xfId="0" applyFont="1" applyFill="1" applyBorder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165" fontId="5" fillId="0" borderId="39" xfId="0" applyNumberFormat="1" applyFont="1" applyBorder="1" applyAlignment="1" applyProtection="1">
      <alignment horizontal="center" wrapText="1"/>
    </xf>
    <xf numFmtId="166" fontId="5" fillId="3" borderId="7" xfId="0" applyNumberFormat="1" applyFont="1" applyFill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0" fontId="6" fillId="3" borderId="22" xfId="0" applyFont="1" applyFill="1" applyBorder="1" applyAlignment="1" applyProtection="1">
      <alignment wrapText="1"/>
      <protection locked="0"/>
    </xf>
    <xf numFmtId="166" fontId="5" fillId="3" borderId="33" xfId="0" applyNumberFormat="1" applyFont="1" applyFill="1" applyBorder="1" applyAlignment="1" applyProtection="1">
      <alignment horizontal="center" wrapText="1"/>
      <protection locked="0"/>
    </xf>
    <xf numFmtId="0" fontId="5" fillId="3" borderId="33" xfId="0" applyFont="1" applyFill="1" applyBorder="1" applyAlignment="1" applyProtection="1">
      <alignment wrapText="1"/>
      <protection locked="0"/>
    </xf>
    <xf numFmtId="0" fontId="6" fillId="3" borderId="40" xfId="0" applyFont="1" applyFill="1" applyBorder="1" applyAlignment="1" applyProtection="1">
      <alignment wrapText="1"/>
      <protection locked="0"/>
    </xf>
    <xf numFmtId="0" fontId="5" fillId="3" borderId="40" xfId="0" applyFont="1" applyFill="1" applyBorder="1" applyAlignment="1" applyProtection="1">
      <alignment wrapText="1"/>
      <protection locked="0"/>
    </xf>
    <xf numFmtId="0" fontId="6" fillId="3" borderId="19" xfId="0" applyFont="1" applyFill="1" applyBorder="1" applyAlignment="1" applyProtection="1">
      <alignment wrapText="1"/>
      <protection locked="0"/>
    </xf>
    <xf numFmtId="165" fontId="5" fillId="0" borderId="41" xfId="0" applyNumberFormat="1" applyFont="1" applyBorder="1" applyAlignment="1" applyProtection="1">
      <alignment horizontal="center" wrapText="1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left" wrapText="1"/>
      <protection locked="0"/>
    </xf>
    <xf numFmtId="0" fontId="5" fillId="3" borderId="35" xfId="0" applyFont="1" applyFill="1" applyBorder="1" applyAlignment="1" applyProtection="1">
      <alignment horizontal="center" wrapText="1"/>
      <protection locked="0"/>
    </xf>
    <xf numFmtId="164" fontId="5" fillId="0" borderId="7" xfId="0" applyNumberFormat="1" applyFont="1" applyFill="1" applyBorder="1" applyAlignment="1" applyProtection="1">
      <alignment horizontal="center" wrapText="1"/>
      <protection locked="0"/>
    </xf>
    <xf numFmtId="2" fontId="5" fillId="0" borderId="7" xfId="0" applyNumberFormat="1" applyFont="1" applyFill="1" applyBorder="1" applyAlignment="1" applyProtection="1">
      <alignment horizontal="center" wrapText="1"/>
      <protection locked="0"/>
    </xf>
    <xf numFmtId="167" fontId="5" fillId="0" borderId="10" xfId="0" applyNumberFormat="1" applyFont="1" applyFill="1" applyBorder="1" applyAlignment="1" applyProtection="1">
      <alignment horizontal="center" wrapText="1"/>
    </xf>
    <xf numFmtId="167" fontId="5" fillId="3" borderId="0" xfId="0" applyNumberFormat="1" applyFont="1" applyFill="1" applyBorder="1" applyAlignment="1" applyProtection="1">
      <alignment horizontal="center" wrapText="1"/>
      <protection locked="0"/>
    </xf>
    <xf numFmtId="0" fontId="13" fillId="0" borderId="28" xfId="0" applyFont="1" applyBorder="1" applyAlignment="1" applyProtection="1">
      <alignment horizontal="left" wrapText="1"/>
      <protection locked="0"/>
    </xf>
    <xf numFmtId="2" fontId="6" fillId="0" borderId="7" xfId="0" applyNumberFormat="1" applyFont="1" applyBorder="1" applyAlignment="1" applyProtection="1">
      <alignment horizontal="center" wrapText="1"/>
      <protection locked="0"/>
    </xf>
    <xf numFmtId="167" fontId="6" fillId="0" borderId="23" xfId="0" applyNumberFormat="1" applyFont="1" applyBorder="1" applyAlignment="1" applyProtection="1">
      <alignment horizontal="center" wrapText="1"/>
    </xf>
    <xf numFmtId="167" fontId="6" fillId="3" borderId="0" xfId="0" applyNumberFormat="1" applyFont="1" applyFill="1" applyBorder="1" applyAlignment="1" applyProtection="1">
      <alignment horizontal="center" wrapText="1"/>
      <protection locked="0"/>
    </xf>
    <xf numFmtId="2" fontId="5" fillId="0" borderId="7" xfId="0" applyNumberFormat="1" applyFont="1" applyBorder="1" applyAlignment="1" applyProtection="1">
      <alignment horizontal="center" wrapText="1"/>
      <protection locked="0"/>
    </xf>
    <xf numFmtId="0" fontId="13" fillId="0" borderId="12" xfId="0" applyFont="1" applyBorder="1" applyAlignment="1" applyProtection="1">
      <alignment horizontal="left" wrapText="1"/>
      <protection locked="0"/>
    </xf>
    <xf numFmtId="164" fontId="5" fillId="0" borderId="14" xfId="0" applyNumberFormat="1" applyFont="1" applyFill="1" applyBorder="1" applyAlignment="1" applyProtection="1">
      <alignment horizontal="center" wrapText="1"/>
      <protection locked="0"/>
    </xf>
    <xf numFmtId="2" fontId="5" fillId="0" borderId="14" xfId="0" applyNumberFormat="1" applyFont="1" applyBorder="1" applyAlignment="1" applyProtection="1">
      <alignment horizontal="center" wrapText="1"/>
      <protection locked="0"/>
    </xf>
    <xf numFmtId="166" fontId="5" fillId="3" borderId="14" xfId="0" applyNumberFormat="1" applyFont="1" applyFill="1" applyBorder="1" applyAlignment="1" applyProtection="1">
      <alignment horizontal="center" wrapText="1"/>
      <protection locked="0"/>
    </xf>
    <xf numFmtId="167" fontId="5" fillId="0" borderId="10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164" fontId="5" fillId="5" borderId="14" xfId="0" applyNumberFormat="1" applyFont="1" applyFill="1" applyBorder="1" applyAlignment="1" applyProtection="1">
      <alignment horizontal="center" wrapText="1"/>
      <protection locked="0"/>
    </xf>
    <xf numFmtId="2" fontId="5" fillId="3" borderId="14" xfId="0" applyNumberFormat="1" applyFont="1" applyFill="1" applyBorder="1" applyAlignment="1" applyProtection="1">
      <alignment horizontal="center" wrapText="1"/>
      <protection locked="0"/>
    </xf>
    <xf numFmtId="1" fontId="5" fillId="0" borderId="14" xfId="0" applyNumberFormat="1" applyFont="1" applyBorder="1" applyAlignment="1" applyProtection="1">
      <alignment horizontal="center" wrapText="1"/>
      <protection locked="0"/>
    </xf>
    <xf numFmtId="0" fontId="13" fillId="0" borderId="32" xfId="0" applyFont="1" applyBorder="1" applyAlignment="1" applyProtection="1">
      <alignment horizontal="left" wrapText="1"/>
      <protection locked="0"/>
    </xf>
    <xf numFmtId="0" fontId="5" fillId="0" borderId="42" xfId="0" applyFont="1" applyBorder="1" applyAlignment="1" applyProtection="1">
      <alignment horizontal="center" wrapText="1"/>
      <protection locked="0"/>
    </xf>
    <xf numFmtId="164" fontId="5" fillId="0" borderId="33" xfId="0" applyNumberFormat="1" applyFont="1" applyFill="1" applyBorder="1" applyAlignment="1" applyProtection="1">
      <alignment horizontal="center" wrapText="1"/>
      <protection locked="0"/>
    </xf>
    <xf numFmtId="2" fontId="5" fillId="3" borderId="33" xfId="0" applyNumberFormat="1" applyFont="1" applyFill="1" applyBorder="1" applyAlignment="1" applyProtection="1">
      <alignment horizontal="center" wrapText="1"/>
      <protection locked="0"/>
    </xf>
    <xf numFmtId="1" fontId="5" fillId="0" borderId="33" xfId="0" applyNumberFormat="1" applyFont="1" applyBorder="1" applyAlignment="1" applyProtection="1">
      <alignment horizontal="center" wrapText="1"/>
      <protection locked="0"/>
    </xf>
    <xf numFmtId="0" fontId="4" fillId="3" borderId="24" xfId="0" applyFont="1" applyFill="1" applyBorder="1" applyAlignment="1" applyProtection="1">
      <alignment horizontal="center" wrapText="1"/>
      <protection locked="0"/>
    </xf>
    <xf numFmtId="0" fontId="5" fillId="4" borderId="20" xfId="0" applyFont="1" applyFill="1" applyBorder="1" applyAlignment="1" applyProtection="1">
      <alignment horizontal="center" wrapText="1"/>
      <protection locked="0"/>
    </xf>
    <xf numFmtId="167" fontId="5" fillId="0" borderId="8" xfId="0" applyNumberFormat="1" applyFont="1" applyFill="1" applyBorder="1" applyAlignment="1" applyProtection="1">
      <alignment horizontal="center" wrapText="1"/>
    </xf>
    <xf numFmtId="0" fontId="5" fillId="0" borderId="32" xfId="0" applyFont="1" applyFill="1" applyBorder="1" applyAlignment="1" applyProtection="1">
      <alignment horizontal="center" wrapText="1"/>
      <protection locked="0"/>
    </xf>
    <xf numFmtId="1" fontId="5" fillId="0" borderId="33" xfId="0" applyNumberFormat="1" applyFont="1" applyFill="1" applyBorder="1" applyAlignment="1" applyProtection="1">
      <alignment horizontal="center" wrapText="1"/>
      <protection locked="0"/>
    </xf>
    <xf numFmtId="2" fontId="5" fillId="0" borderId="33" xfId="0" applyNumberFormat="1" applyFont="1" applyFill="1" applyBorder="1" applyAlignment="1" applyProtection="1">
      <alignment horizontal="center" wrapText="1"/>
      <protection locked="0"/>
    </xf>
    <xf numFmtId="166" fontId="5" fillId="0" borderId="33" xfId="0" applyNumberFormat="1" applyFont="1" applyFill="1" applyBorder="1" applyAlignment="1" applyProtection="1">
      <alignment horizontal="center" wrapText="1"/>
      <protection locked="0"/>
    </xf>
    <xf numFmtId="167" fontId="5" fillId="0" borderId="33" xfId="0" applyNumberFormat="1" applyFont="1" applyFill="1" applyBorder="1" applyAlignment="1" applyProtection="1">
      <alignment horizontal="center" wrapText="1"/>
    </xf>
    <xf numFmtId="166" fontId="5" fillId="3" borderId="0" xfId="0" applyNumberFormat="1" applyFont="1" applyFill="1" applyBorder="1" applyAlignment="1" applyProtection="1">
      <alignment horizontal="center" wrapText="1"/>
      <protection locked="0"/>
    </xf>
    <xf numFmtId="0" fontId="4" fillId="4" borderId="43" xfId="0" applyFont="1" applyFill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wrapText="1"/>
      <protection locked="0"/>
    </xf>
    <xf numFmtId="0" fontId="5" fillId="3" borderId="38" xfId="0" applyFont="1" applyFill="1" applyBorder="1" applyAlignment="1" applyProtection="1">
      <alignment horizontal="center" wrapText="1"/>
      <protection locked="0"/>
    </xf>
    <xf numFmtId="167" fontId="5" fillId="0" borderId="26" xfId="0" applyNumberFormat="1" applyFont="1" applyFill="1" applyBorder="1" applyAlignment="1" applyProtection="1">
      <alignment horizontal="center" wrapText="1"/>
    </xf>
    <xf numFmtId="0" fontId="5" fillId="5" borderId="24" xfId="0" applyFont="1" applyFill="1" applyBorder="1" applyAlignment="1" applyProtection="1">
      <alignment horizontal="center" wrapText="1"/>
      <protection locked="0"/>
    </xf>
    <xf numFmtId="1" fontId="6" fillId="0" borderId="7" xfId="0" applyNumberFormat="1" applyFont="1" applyFill="1" applyBorder="1" applyAlignment="1" applyProtection="1">
      <alignment horizontal="center" wrapText="1"/>
      <protection locked="0"/>
    </xf>
    <xf numFmtId="165" fontId="5" fillId="3" borderId="0" xfId="0" applyNumberFormat="1" applyFont="1" applyFill="1" applyBorder="1" applyAlignment="1" applyProtection="1">
      <alignment horizontal="center" wrapText="1"/>
      <protection locked="0"/>
    </xf>
    <xf numFmtId="0" fontId="5" fillId="5" borderId="28" xfId="0" applyFont="1" applyFill="1" applyBorder="1" applyAlignment="1" applyProtection="1">
      <alignment horizontal="center" wrapText="1"/>
      <protection locked="0"/>
    </xf>
    <xf numFmtId="0" fontId="13" fillId="3" borderId="0" xfId="0" applyFont="1" applyFill="1" applyBorder="1" applyAlignment="1" applyProtection="1">
      <alignment horizontal="right" wrapText="1"/>
      <protection locked="0"/>
    </xf>
    <xf numFmtId="0" fontId="13" fillId="3" borderId="0" xfId="0" applyFont="1" applyFill="1" applyAlignment="1" applyProtection="1">
      <alignment horizontal="right" wrapText="1"/>
      <protection locked="0"/>
    </xf>
    <xf numFmtId="165" fontId="13" fillId="0" borderId="0" xfId="0" applyNumberFormat="1" applyFont="1" applyAlignment="1" applyProtection="1">
      <alignment horizontal="center" wrapText="1"/>
    </xf>
    <xf numFmtId="0" fontId="13" fillId="3" borderId="0" xfId="0" applyFont="1" applyFill="1" applyBorder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right"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164" fontId="13" fillId="0" borderId="0" xfId="0" applyNumberFormat="1" applyFont="1" applyAlignment="1" applyProtection="1">
      <alignment horizontal="center" wrapText="1"/>
      <protection locked="0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protection locked="0"/>
    </xf>
    <xf numFmtId="165" fontId="6" fillId="0" borderId="0" xfId="0" applyNumberFormat="1" applyFont="1" applyBorder="1" applyAlignment="1" applyProtection="1">
      <protection locked="0"/>
    </xf>
    <xf numFmtId="0" fontId="5" fillId="0" borderId="0" xfId="0" applyFont="1" applyFill="1" applyBorder="1" applyAlignment="1" applyProtection="1">
      <alignment wrapText="1"/>
      <protection locked="0"/>
    </xf>
  </cellXfs>
  <cellStyles count="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651933</xdr:colOff>
      <xdr:row>19</xdr:row>
      <xdr:rowOff>177800</xdr:rowOff>
    </xdr:from>
    <xdr:ext cx="184666" cy="261610"/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5D62E7CD-ACC1-48E1-B674-34BB9143D15F}"/>
            </a:ext>
          </a:extLst>
        </xdr:cNvPr>
        <xdr:cNvSpPr txBox="1"/>
      </xdr:nvSpPr>
      <xdr:spPr>
        <a:xfrm>
          <a:off x="4766733" y="101346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9"/>
  <sheetViews>
    <sheetView tabSelected="1" topLeftCell="A39" workbookViewId="0">
      <selection activeCell="J57" sqref="J57"/>
    </sheetView>
  </sheetViews>
  <sheetFormatPr baseColWidth="10" defaultRowHeight="15" x14ac:dyDescent="0"/>
  <cols>
    <col min="1" max="1" width="33" style="10" customWidth="1"/>
    <col min="2" max="2" width="13.5" style="11" customWidth="1"/>
    <col min="3" max="3" width="15.1640625" style="11" customWidth="1"/>
    <col min="4" max="4" width="10.83203125" style="11"/>
    <col min="5" max="5" width="16.33203125" style="11" customWidth="1"/>
    <col min="6" max="6" width="17.33203125" style="11" customWidth="1"/>
    <col min="7" max="7" width="18.33203125" style="11" customWidth="1"/>
    <col min="8" max="8" width="10.83203125" style="11"/>
    <col min="9" max="9" width="10.83203125" style="2"/>
    <col min="10" max="10" width="21.6640625" style="2" customWidth="1"/>
    <col min="11" max="16384" width="10.83203125" style="2"/>
  </cols>
  <sheetData>
    <row r="1" spans="1:10">
      <c r="A1" s="12"/>
      <c r="B1" s="2"/>
      <c r="C1" s="2"/>
      <c r="D1" s="2"/>
      <c r="E1" s="2"/>
      <c r="F1" s="2"/>
      <c r="G1" s="2"/>
      <c r="H1" s="2"/>
    </row>
    <row r="2" spans="1:10">
      <c r="A2" s="12"/>
      <c r="B2" s="2"/>
      <c r="C2" s="2"/>
      <c r="D2" s="2"/>
      <c r="E2" s="2"/>
      <c r="F2" s="2"/>
      <c r="G2" s="2"/>
      <c r="H2" s="2"/>
    </row>
    <row r="3" spans="1:10">
      <c r="A3" s="12"/>
      <c r="B3" s="2"/>
      <c r="C3" s="2"/>
      <c r="D3" s="2"/>
      <c r="E3" s="2"/>
      <c r="F3" s="2"/>
      <c r="G3" s="2"/>
      <c r="H3" s="2"/>
    </row>
    <row r="4" spans="1:10">
      <c r="A4" s="12"/>
      <c r="B4" s="2"/>
      <c r="C4" s="2"/>
      <c r="D4" s="2"/>
      <c r="E4" s="2"/>
      <c r="F4" s="2"/>
      <c r="G4" s="2"/>
      <c r="H4" s="2"/>
    </row>
    <row r="5" spans="1:10" ht="24" customHeight="1">
      <c r="A5" s="13" t="s">
        <v>61</v>
      </c>
      <c r="B5" s="14"/>
      <c r="C5" s="14"/>
      <c r="D5" s="14"/>
      <c r="E5" s="14"/>
      <c r="F5" s="2"/>
      <c r="G5" s="2"/>
      <c r="H5" s="2"/>
    </row>
    <row r="6" spans="1:10">
      <c r="A6" s="12"/>
      <c r="B6" s="2"/>
      <c r="C6" s="2"/>
      <c r="D6" s="2"/>
      <c r="E6" s="2"/>
      <c r="F6" s="2"/>
      <c r="G6" s="2"/>
      <c r="H6" s="2"/>
    </row>
    <row r="7" spans="1:10" ht="27">
      <c r="A7" s="15" t="s">
        <v>0</v>
      </c>
      <c r="B7" s="16">
        <v>10</v>
      </c>
      <c r="C7" s="1"/>
      <c r="D7" s="1"/>
      <c r="E7" s="1"/>
      <c r="F7" s="1"/>
      <c r="G7" s="1"/>
      <c r="H7" s="17"/>
      <c r="I7" s="1"/>
      <c r="J7" s="1"/>
    </row>
    <row r="8" spans="1:10" ht="16" thickBot="1">
      <c r="A8" s="18"/>
      <c r="B8" s="1"/>
      <c r="C8" s="1"/>
      <c r="D8" s="1"/>
      <c r="E8" s="1"/>
      <c r="F8" s="1"/>
      <c r="G8" s="1"/>
      <c r="H8" s="17"/>
      <c r="I8" s="1"/>
      <c r="J8" s="1"/>
    </row>
    <row r="9" spans="1:10" ht="54" thickBot="1">
      <c r="A9" s="19" t="s">
        <v>1</v>
      </c>
      <c r="B9" s="20" t="s">
        <v>60</v>
      </c>
      <c r="C9" s="21" t="s">
        <v>2</v>
      </c>
      <c r="D9" s="22"/>
      <c r="E9" s="23"/>
      <c r="F9" s="24" t="s">
        <v>4</v>
      </c>
      <c r="G9" s="25" t="s">
        <v>5</v>
      </c>
      <c r="H9" s="26" t="s">
        <v>6</v>
      </c>
      <c r="I9" s="3"/>
      <c r="J9" s="3"/>
    </row>
    <row r="10" spans="1:10" ht="28" thickBot="1">
      <c r="A10" s="27" t="s">
        <v>36</v>
      </c>
      <c r="B10" s="28">
        <v>4</v>
      </c>
      <c r="C10" s="29">
        <v>10</v>
      </c>
      <c r="D10" s="30"/>
      <c r="E10" s="31"/>
      <c r="F10" s="32">
        <f>D10</f>
        <v>0</v>
      </c>
      <c r="G10" s="33">
        <f>(B10*C10)</f>
        <v>40</v>
      </c>
      <c r="H10" s="34">
        <f>F10+G10</f>
        <v>40</v>
      </c>
      <c r="I10" s="3"/>
      <c r="J10" s="3"/>
    </row>
    <row r="11" spans="1:10" ht="16" thickBot="1">
      <c r="A11" s="35" t="s">
        <v>37</v>
      </c>
      <c r="B11" s="36">
        <v>0</v>
      </c>
      <c r="C11" s="37"/>
      <c r="D11" s="38"/>
      <c r="E11" s="39"/>
      <c r="F11" s="40">
        <f>C11*D11</f>
        <v>0</v>
      </c>
      <c r="G11" s="33">
        <f t="shared" ref="G11" si="0">(B11*C11)</f>
        <v>0</v>
      </c>
      <c r="H11" s="34">
        <f t="shared" ref="H11:H46" si="1">F11+G11</f>
        <v>0</v>
      </c>
      <c r="I11" s="3"/>
      <c r="J11" s="3"/>
    </row>
    <row r="12" spans="1:10" ht="16" thickBot="1">
      <c r="A12" s="41"/>
      <c r="B12" s="36"/>
      <c r="C12" s="42"/>
      <c r="D12" s="43"/>
      <c r="E12" s="31"/>
      <c r="F12" s="44"/>
      <c r="G12" s="45"/>
      <c r="H12" s="34"/>
      <c r="I12" s="3"/>
      <c r="J12" s="3"/>
    </row>
    <row r="13" spans="1:10" ht="54" thickBot="1">
      <c r="A13" s="19" t="s">
        <v>38</v>
      </c>
      <c r="B13" s="20" t="s">
        <v>59</v>
      </c>
      <c r="C13" s="21" t="s">
        <v>7</v>
      </c>
      <c r="D13" s="22" t="s">
        <v>8</v>
      </c>
      <c r="E13" s="20" t="s">
        <v>9</v>
      </c>
      <c r="F13" s="24" t="s">
        <v>4</v>
      </c>
      <c r="G13" s="25" t="s">
        <v>5</v>
      </c>
      <c r="H13" s="26" t="s">
        <v>6</v>
      </c>
      <c r="I13" s="3"/>
      <c r="J13" s="3"/>
    </row>
    <row r="14" spans="1:10" ht="23" customHeight="1" thickBot="1">
      <c r="A14" s="27" t="s">
        <v>39</v>
      </c>
      <c r="B14" s="46">
        <v>0.5</v>
      </c>
      <c r="C14" s="29">
        <v>15</v>
      </c>
      <c r="D14" s="47">
        <v>200</v>
      </c>
      <c r="E14" s="48"/>
      <c r="F14" s="32">
        <f>E14</f>
        <v>0</v>
      </c>
      <c r="G14" s="33">
        <f>(B14*C14*D14)</f>
        <v>1500</v>
      </c>
      <c r="H14" s="34">
        <f>F14+G14</f>
        <v>1500</v>
      </c>
      <c r="I14" s="3"/>
      <c r="J14" s="3"/>
    </row>
    <row r="15" spans="1:10" ht="44" customHeight="1" thickBot="1">
      <c r="A15" s="35" t="s">
        <v>58</v>
      </c>
      <c r="B15" s="49">
        <v>0.5</v>
      </c>
      <c r="C15" s="37">
        <v>15</v>
      </c>
      <c r="D15" s="38">
        <v>120</v>
      </c>
      <c r="E15" s="50"/>
      <c r="F15" s="51"/>
      <c r="G15" s="33">
        <f>(B15*C15*D15)</f>
        <v>900</v>
      </c>
      <c r="H15" s="34">
        <f t="shared" ref="H15" si="2">F15+G15</f>
        <v>900</v>
      </c>
      <c r="I15" s="3"/>
      <c r="J15" s="3"/>
    </row>
    <row r="16" spans="1:10" ht="81" customHeight="1" thickBot="1">
      <c r="A16" s="52" t="s">
        <v>10</v>
      </c>
      <c r="B16" s="20" t="s">
        <v>59</v>
      </c>
      <c r="C16" s="20" t="s">
        <v>8</v>
      </c>
      <c r="D16" s="53" t="s">
        <v>11</v>
      </c>
      <c r="E16" s="54" t="s">
        <v>12</v>
      </c>
      <c r="F16" s="55" t="s">
        <v>13</v>
      </c>
      <c r="G16" s="24" t="s">
        <v>14</v>
      </c>
      <c r="H16" s="4"/>
      <c r="I16" s="3"/>
      <c r="J16" s="3"/>
    </row>
    <row r="17" spans="1:15">
      <c r="A17" s="27" t="s">
        <v>40</v>
      </c>
      <c r="B17" s="56"/>
      <c r="C17" s="56"/>
      <c r="D17" s="31"/>
      <c r="E17" s="57"/>
      <c r="F17" s="58"/>
      <c r="G17" s="55"/>
      <c r="H17" s="4"/>
      <c r="I17" s="3"/>
      <c r="J17" s="3"/>
    </row>
    <row r="18" spans="1:15" ht="27">
      <c r="A18" s="59" t="s">
        <v>15</v>
      </c>
      <c r="B18" s="60">
        <v>0.7</v>
      </c>
      <c r="C18" s="61">
        <v>350</v>
      </c>
      <c r="D18" s="62"/>
      <c r="E18" s="63">
        <v>15</v>
      </c>
      <c r="F18" s="34">
        <f>D18</f>
        <v>0</v>
      </c>
      <c r="G18" s="64">
        <f>B18*C18*E18</f>
        <v>3674.9999999999995</v>
      </c>
      <c r="H18" s="34">
        <f t="shared" si="1"/>
        <v>3674.9999999999995</v>
      </c>
      <c r="I18" s="4"/>
      <c r="J18" s="3"/>
    </row>
    <row r="19" spans="1:15" ht="28" thickBot="1">
      <c r="A19" s="59" t="s">
        <v>16</v>
      </c>
      <c r="B19" s="60">
        <v>0.7</v>
      </c>
      <c r="C19" s="65">
        <v>120</v>
      </c>
      <c r="D19" s="66"/>
      <c r="E19" s="67"/>
      <c r="F19" s="68"/>
      <c r="G19" s="69">
        <f>E19*C19*B19</f>
        <v>0</v>
      </c>
      <c r="H19" s="34">
        <f t="shared" si="1"/>
        <v>0</v>
      </c>
      <c r="I19" s="4"/>
      <c r="J19" s="3"/>
    </row>
    <row r="20" spans="1:15" ht="28" thickBot="1">
      <c r="A20" s="70" t="s">
        <v>17</v>
      </c>
      <c r="B20" s="20" t="s">
        <v>18</v>
      </c>
      <c r="C20" s="71" t="s">
        <v>19</v>
      </c>
      <c r="D20" s="22" t="s">
        <v>3</v>
      </c>
      <c r="E20" s="22"/>
      <c r="F20" s="72" t="s">
        <v>20</v>
      </c>
      <c r="G20" s="25" t="s">
        <v>32</v>
      </c>
      <c r="H20" s="4"/>
      <c r="I20" s="3"/>
      <c r="J20" s="3"/>
    </row>
    <row r="21" spans="1:15">
      <c r="A21" s="73" t="s">
        <v>21</v>
      </c>
      <c r="B21" s="74"/>
      <c r="C21" s="75"/>
      <c r="D21" s="76"/>
      <c r="E21" s="77"/>
      <c r="F21" s="78">
        <f>D21</f>
        <v>0</v>
      </c>
      <c r="G21" s="79">
        <f>B21*C21</f>
        <v>0</v>
      </c>
      <c r="H21" s="34">
        <f t="shared" si="1"/>
        <v>0</v>
      </c>
      <c r="I21" s="3"/>
      <c r="J21" s="3"/>
    </row>
    <row r="22" spans="1:15" ht="16" thickBot="1">
      <c r="A22" s="80" t="s">
        <v>22</v>
      </c>
      <c r="B22" s="81"/>
      <c r="C22" s="82"/>
      <c r="D22" s="83"/>
      <c r="E22" s="84"/>
      <c r="F22" s="85">
        <f>D22</f>
        <v>0</v>
      </c>
      <c r="G22" s="86">
        <f>B22*C22</f>
        <v>0</v>
      </c>
      <c r="H22" s="4"/>
      <c r="I22" s="3"/>
      <c r="J22" s="3"/>
    </row>
    <row r="23" spans="1:15" ht="16" thickBot="1">
      <c r="A23" s="87" t="s">
        <v>41</v>
      </c>
      <c r="B23" s="81"/>
      <c r="C23" s="82"/>
      <c r="D23" s="83"/>
      <c r="E23" s="84"/>
      <c r="F23" s="85">
        <f>D23</f>
        <v>0</v>
      </c>
      <c r="G23" s="86">
        <f>B23*C23</f>
        <v>0</v>
      </c>
      <c r="H23" s="4"/>
      <c r="I23" s="3"/>
      <c r="J23" s="3"/>
    </row>
    <row r="24" spans="1:15" ht="16" thickBot="1">
      <c r="A24" s="88" t="s">
        <v>24</v>
      </c>
      <c r="B24" s="81"/>
      <c r="C24" s="82"/>
      <c r="D24" s="83"/>
      <c r="E24" s="84"/>
      <c r="F24" s="85">
        <f>D24</f>
        <v>0</v>
      </c>
      <c r="G24" s="86">
        <f>B24*C24</f>
        <v>0</v>
      </c>
      <c r="H24" s="34">
        <f t="shared" si="1"/>
        <v>0</v>
      </c>
      <c r="I24" s="3"/>
      <c r="J24" s="3"/>
    </row>
    <row r="25" spans="1:15" ht="66">
      <c r="A25" s="70" t="s">
        <v>25</v>
      </c>
      <c r="B25" s="20" t="s">
        <v>26</v>
      </c>
      <c r="C25" s="71" t="s">
        <v>27</v>
      </c>
      <c r="D25" s="22"/>
      <c r="E25" s="22"/>
      <c r="F25" s="89"/>
      <c r="G25" s="90" t="s">
        <v>28</v>
      </c>
      <c r="H25" s="4"/>
      <c r="I25" s="3"/>
      <c r="J25" s="3"/>
    </row>
    <row r="26" spans="1:15">
      <c r="A26" s="73" t="s">
        <v>21</v>
      </c>
      <c r="B26" s="91"/>
      <c r="C26" s="91"/>
      <c r="D26" s="92"/>
      <c r="E26" s="92"/>
      <c r="F26" s="93"/>
      <c r="G26" s="94">
        <f>(B26*C26)/10</f>
        <v>0</v>
      </c>
      <c r="H26" s="34">
        <f t="shared" si="1"/>
        <v>0</v>
      </c>
      <c r="I26" s="3"/>
      <c r="J26" s="3"/>
    </row>
    <row r="27" spans="1:15" ht="16" thickBot="1">
      <c r="A27" s="80" t="s">
        <v>22</v>
      </c>
      <c r="B27" s="74"/>
      <c r="C27" s="75"/>
      <c r="D27" s="95"/>
      <c r="E27" s="96"/>
      <c r="F27" s="97"/>
      <c r="G27" s="94">
        <f>(B27*C27)/10</f>
        <v>0</v>
      </c>
      <c r="H27" s="34">
        <f t="shared" si="1"/>
        <v>0</v>
      </c>
      <c r="I27" s="3"/>
      <c r="J27" s="3"/>
    </row>
    <row r="28" spans="1:15" ht="16" thickBot="1">
      <c r="A28" s="87" t="s">
        <v>23</v>
      </c>
      <c r="B28" s="81"/>
      <c r="C28" s="82"/>
      <c r="D28" s="98"/>
      <c r="E28" s="99"/>
      <c r="F28" s="100"/>
      <c r="G28" s="86">
        <f>(B28*C28)/10</f>
        <v>0</v>
      </c>
      <c r="H28" s="34">
        <f t="shared" si="1"/>
        <v>0</v>
      </c>
      <c r="I28" s="3"/>
      <c r="K28" s="3"/>
      <c r="M28" s="3"/>
      <c r="O28" s="3"/>
    </row>
    <row r="29" spans="1:15" ht="16" thickBot="1">
      <c r="A29" s="88" t="s">
        <v>24</v>
      </c>
      <c r="B29" s="81"/>
      <c r="C29" s="82"/>
      <c r="D29" s="98"/>
      <c r="E29" s="101"/>
      <c r="F29" s="102"/>
      <c r="G29" s="103">
        <f>(B29*C29)/10</f>
        <v>0</v>
      </c>
      <c r="H29" s="34">
        <f t="shared" si="1"/>
        <v>0</v>
      </c>
      <c r="I29" s="3"/>
      <c r="K29" s="3"/>
      <c r="M29" s="3"/>
      <c r="O29" s="3"/>
    </row>
    <row r="30" spans="1:15" ht="40">
      <c r="A30" s="19" t="s">
        <v>51</v>
      </c>
      <c r="B30" s="22" t="s">
        <v>52</v>
      </c>
      <c r="C30" s="22" t="s">
        <v>8</v>
      </c>
      <c r="D30" s="22" t="s">
        <v>53</v>
      </c>
      <c r="E30" s="22" t="s">
        <v>54</v>
      </c>
      <c r="F30" s="72" t="s">
        <v>32</v>
      </c>
      <c r="G30" s="104"/>
      <c r="H30" s="4"/>
      <c r="I30" s="3"/>
      <c r="K30" s="3"/>
      <c r="M30" s="3"/>
      <c r="O30" s="3"/>
    </row>
    <row r="31" spans="1:15">
      <c r="A31" s="105" t="s">
        <v>42</v>
      </c>
      <c r="B31" s="106"/>
      <c r="C31" s="107"/>
      <c r="D31" s="108"/>
      <c r="E31" s="95"/>
      <c r="F31" s="109">
        <f>C31*D31*2000</f>
        <v>0</v>
      </c>
      <c r="G31" s="110"/>
      <c r="H31" s="34">
        <f t="shared" si="1"/>
        <v>0</v>
      </c>
      <c r="I31" s="3"/>
      <c r="K31" s="3"/>
      <c r="M31" s="3"/>
      <c r="O31" s="3"/>
    </row>
    <row r="32" spans="1:15">
      <c r="A32" s="111" t="s">
        <v>43</v>
      </c>
      <c r="B32" s="89"/>
      <c r="C32" s="107"/>
      <c r="D32" s="112"/>
      <c r="E32" s="89"/>
      <c r="F32" s="113">
        <f>C32*D32*2000</f>
        <v>0</v>
      </c>
      <c r="G32" s="114"/>
      <c r="H32" s="34">
        <f t="shared" si="1"/>
        <v>0</v>
      </c>
      <c r="I32" s="3"/>
      <c r="K32" s="3"/>
      <c r="M32" s="3"/>
      <c r="O32" s="3"/>
    </row>
    <row r="33" spans="1:15">
      <c r="A33" s="111" t="s">
        <v>44</v>
      </c>
      <c r="B33" s="106"/>
      <c r="C33" s="107"/>
      <c r="D33" s="115"/>
      <c r="E33" s="95"/>
      <c r="F33" s="109">
        <f>C33*D33*2000</f>
        <v>0</v>
      </c>
      <c r="G33" s="110"/>
      <c r="H33" s="34">
        <f t="shared" si="1"/>
        <v>0</v>
      </c>
      <c r="I33" s="3"/>
      <c r="K33" s="3"/>
      <c r="M33" s="3"/>
      <c r="O33" s="3"/>
    </row>
    <row r="34" spans="1:15">
      <c r="A34" s="116" t="s">
        <v>45</v>
      </c>
      <c r="B34" s="106"/>
      <c r="C34" s="117"/>
      <c r="D34" s="118"/>
      <c r="E34" s="119"/>
      <c r="F34" s="109">
        <f>C34*D34*2000</f>
        <v>0</v>
      </c>
      <c r="G34" s="110"/>
      <c r="H34" s="4"/>
      <c r="I34" s="3"/>
      <c r="K34" s="3"/>
      <c r="M34" s="3"/>
      <c r="O34" s="3"/>
    </row>
    <row r="35" spans="1:15">
      <c r="A35" s="116" t="s">
        <v>46</v>
      </c>
      <c r="B35" s="106"/>
      <c r="C35" s="117"/>
      <c r="D35" s="118"/>
      <c r="E35" s="119"/>
      <c r="F35" s="120"/>
      <c r="G35" s="110"/>
      <c r="H35" s="4"/>
      <c r="I35" s="3"/>
      <c r="K35" s="3"/>
      <c r="M35" s="3"/>
      <c r="O35" s="3"/>
    </row>
    <row r="36" spans="1:15">
      <c r="A36" s="116" t="s">
        <v>47</v>
      </c>
      <c r="B36" s="106"/>
      <c r="C36" s="117"/>
      <c r="D36" s="118"/>
      <c r="E36" s="119"/>
      <c r="F36" s="109">
        <f>C36*D36*2000</f>
        <v>0</v>
      </c>
      <c r="G36" s="110"/>
      <c r="H36" s="4"/>
      <c r="I36" s="3"/>
      <c r="K36" s="3"/>
      <c r="M36" s="3"/>
      <c r="O36" s="3"/>
    </row>
    <row r="37" spans="1:15">
      <c r="A37" s="116"/>
      <c r="B37" s="121"/>
      <c r="C37" s="122"/>
      <c r="D37" s="123"/>
      <c r="E37" s="124"/>
      <c r="F37" s="109">
        <f>B37*C37*E37</f>
        <v>0</v>
      </c>
      <c r="G37" s="110"/>
      <c r="H37" s="34">
        <f t="shared" si="1"/>
        <v>0</v>
      </c>
      <c r="I37" s="3"/>
      <c r="K37" s="3"/>
      <c r="M37" s="3"/>
      <c r="O37" s="3"/>
    </row>
    <row r="38" spans="1:15" ht="16" thickBot="1">
      <c r="A38" s="125"/>
      <c r="B38" s="126"/>
      <c r="C38" s="127"/>
      <c r="D38" s="128"/>
      <c r="E38" s="129"/>
      <c r="F38" s="109">
        <f>C38*D38*2000</f>
        <v>0</v>
      </c>
      <c r="G38" s="110"/>
      <c r="H38" s="34">
        <f t="shared" si="1"/>
        <v>0</v>
      </c>
      <c r="I38" s="3"/>
      <c r="K38" s="3"/>
      <c r="M38" s="3"/>
      <c r="O38" s="3"/>
    </row>
    <row r="39" spans="1:15" ht="40">
      <c r="A39" s="130" t="s">
        <v>48</v>
      </c>
      <c r="B39" s="131" t="s">
        <v>55</v>
      </c>
      <c r="C39" s="22" t="s">
        <v>8</v>
      </c>
      <c r="D39" s="131" t="s">
        <v>56</v>
      </c>
      <c r="E39" s="131" t="s">
        <v>57</v>
      </c>
      <c r="F39" s="72" t="s">
        <v>32</v>
      </c>
      <c r="G39" s="104"/>
      <c r="H39" s="4"/>
      <c r="I39" s="3"/>
      <c r="K39" s="3"/>
      <c r="M39" s="3"/>
      <c r="O39" s="3"/>
    </row>
    <row r="40" spans="1:15">
      <c r="A40" s="27" t="s">
        <v>42</v>
      </c>
      <c r="B40" s="56"/>
      <c r="C40" s="31"/>
      <c r="D40" s="31"/>
      <c r="E40" s="31"/>
      <c r="F40" s="132">
        <f>C40*D40+E40</f>
        <v>0</v>
      </c>
      <c r="G40" s="104"/>
      <c r="H40" s="4"/>
      <c r="I40" s="3"/>
      <c r="J40" s="4"/>
    </row>
    <row r="41" spans="1:15" ht="43" customHeight="1" thickBot="1">
      <c r="A41" s="133" t="s">
        <v>58</v>
      </c>
      <c r="B41" s="134"/>
      <c r="C41" s="127"/>
      <c r="D41" s="135"/>
      <c r="E41" s="136"/>
      <c r="F41" s="137">
        <f>(C41*B41*D41)+E41</f>
        <v>0</v>
      </c>
      <c r="G41" s="138"/>
      <c r="H41" s="34">
        <f t="shared" si="1"/>
        <v>0</v>
      </c>
      <c r="I41" s="3"/>
      <c r="J41" s="4"/>
    </row>
    <row r="42" spans="1:15" ht="40">
      <c r="A42" s="139" t="s">
        <v>29</v>
      </c>
      <c r="B42" s="22" t="s">
        <v>30</v>
      </c>
      <c r="C42" s="20" t="s">
        <v>8</v>
      </c>
      <c r="D42" s="22" t="s">
        <v>3</v>
      </c>
      <c r="E42" s="22" t="s">
        <v>31</v>
      </c>
      <c r="F42" s="72" t="s">
        <v>32</v>
      </c>
      <c r="G42" s="104"/>
      <c r="H42" s="4"/>
      <c r="I42" s="3"/>
      <c r="J42" s="3"/>
    </row>
    <row r="43" spans="1:15">
      <c r="A43" s="140" t="s">
        <v>33</v>
      </c>
      <c r="B43" s="141"/>
      <c r="C43" s="92"/>
      <c r="D43" s="62"/>
      <c r="E43" s="92"/>
      <c r="F43" s="142">
        <f>D43</f>
        <v>0</v>
      </c>
      <c r="G43" s="138"/>
      <c r="H43" s="34">
        <f t="shared" si="1"/>
        <v>0</v>
      </c>
      <c r="I43" s="3"/>
      <c r="J43" s="3"/>
    </row>
    <row r="44" spans="1:15">
      <c r="A44" s="143" t="s">
        <v>49</v>
      </c>
      <c r="B44" s="108"/>
      <c r="C44" s="65"/>
      <c r="D44" s="65"/>
      <c r="E44" s="144"/>
      <c r="F44" s="78">
        <f>E44*C44*B44</f>
        <v>0</v>
      </c>
      <c r="G44" s="145"/>
      <c r="H44" s="34">
        <f t="shared" si="1"/>
        <v>0</v>
      </c>
      <c r="I44" s="5"/>
      <c r="J44" s="4"/>
    </row>
    <row r="45" spans="1:15">
      <c r="A45" s="143" t="s">
        <v>50</v>
      </c>
      <c r="B45" s="108"/>
      <c r="C45" s="65"/>
      <c r="D45" s="65"/>
      <c r="E45" s="144"/>
      <c r="F45" s="78">
        <f>B45*C45*E45</f>
        <v>0</v>
      </c>
      <c r="G45" s="145"/>
      <c r="H45" s="34">
        <f t="shared" si="1"/>
        <v>0</v>
      </c>
      <c r="I45" s="5"/>
      <c r="J45" s="4"/>
    </row>
    <row r="46" spans="1:15">
      <c r="A46" s="146"/>
      <c r="B46" s="108"/>
      <c r="C46" s="65"/>
      <c r="D46" s="65"/>
      <c r="E46" s="144"/>
      <c r="F46" s="78">
        <f>E46*C46*B46</f>
        <v>0</v>
      </c>
      <c r="G46" s="145"/>
      <c r="H46" s="34">
        <f t="shared" si="1"/>
        <v>0</v>
      </c>
      <c r="I46" s="5"/>
      <c r="J46" s="4"/>
    </row>
    <row r="47" spans="1:15">
      <c r="A47" s="147" t="s">
        <v>34</v>
      </c>
      <c r="B47" s="148"/>
      <c r="C47" s="148"/>
      <c r="D47" s="148"/>
      <c r="E47" s="148"/>
      <c r="F47" s="149">
        <f>SUM(F10:F46)</f>
        <v>0</v>
      </c>
      <c r="G47" s="149">
        <f>SUM(G10:G46)</f>
        <v>6115</v>
      </c>
      <c r="H47" s="149">
        <f>SUM(H10:H46)</f>
        <v>6115</v>
      </c>
      <c r="I47" s="3"/>
      <c r="J47" s="6"/>
    </row>
    <row r="48" spans="1:15" ht="35" customHeight="1">
      <c r="A48" s="150"/>
      <c r="B48" s="148" t="s">
        <v>35</v>
      </c>
      <c r="C48" s="151"/>
      <c r="D48" s="151"/>
      <c r="E48" s="152"/>
      <c r="F48" s="153"/>
      <c r="G48" s="153"/>
      <c r="H48" s="154">
        <f>H47/B7</f>
        <v>611.5</v>
      </c>
      <c r="I48" s="7"/>
      <c r="J48" s="8"/>
    </row>
    <row r="49" spans="1:10">
      <c r="A49" s="18"/>
      <c r="B49" s="1"/>
      <c r="C49" s="155"/>
      <c r="D49" s="156"/>
      <c r="E49" s="156"/>
      <c r="F49" s="157"/>
      <c r="G49" s="157"/>
      <c r="H49" s="158"/>
      <c r="I49" s="7"/>
      <c r="J49" s="9"/>
    </row>
  </sheetData>
  <mergeCells count="3">
    <mergeCell ref="A47:E47"/>
    <mergeCell ref="B48:E48"/>
    <mergeCell ref="A5:E5"/>
  </mergeCells>
  <pageMargins left="0.75" right="0.75" top="1" bottom="1" header="0.5" footer="0.5"/>
  <ignoredErrors>
    <ignoredError sqref="G21 F14 G11 F10 F18" emptyCellReference="1"/>
  </ignoredError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Elisavetsky</dc:creator>
  <cp:lastModifiedBy>Lucía Elisavetsky</cp:lastModifiedBy>
  <dcterms:created xsi:type="dcterms:W3CDTF">2017-09-18T16:06:13Z</dcterms:created>
  <dcterms:modified xsi:type="dcterms:W3CDTF">2017-09-26T15:58:10Z</dcterms:modified>
</cp:coreProperties>
</file>